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f1e8a09178d0fdbd/Spenglerei/5. Kalkulation/2. Tabellen/1. Vorlagen/"/>
    </mc:Choice>
  </mc:AlternateContent>
  <xr:revisionPtr revIDLastSave="126" documentId="8_{C6C1DCEA-30F0-44CD-A07F-407212E7C093}" xr6:coauthVersionLast="47" xr6:coauthVersionMax="47" xr10:uidLastSave="{F15851A6-4839-406F-8028-960296C023AC}"/>
  <bookViews>
    <workbookView xWindow="-110" yWindow="-110" windowWidth="38620" windowHeight="21100" xr2:uid="{00000000-000D-0000-FFFF-FFFF00000000}"/>
  </bookViews>
  <sheets>
    <sheet name="Lohntabelle" sheetId="1" r:id="rId1"/>
    <sheet name="Lohnfaktor" sheetId="2" r:id="rId2"/>
  </sheets>
  <definedNames>
    <definedName name="_xlnm._FilterDatabase" localSheetId="0" hidden="1">Lohntabelle!$A$2:$I$11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 s="1"/>
  <c r="I24" i="1" s="1"/>
  <c r="C14" i="1"/>
  <c r="D16" i="1"/>
  <c r="H24" i="1"/>
  <c r="H23" i="1"/>
  <c r="F23" i="1"/>
  <c r="G23" i="1" s="1"/>
  <c r="I23" i="1" s="1"/>
  <c r="F3" i="1"/>
  <c r="G3" i="1" s="1"/>
  <c r="F7" i="1"/>
  <c r="G7" i="1" s="1"/>
  <c r="F5" i="1"/>
  <c r="G5" i="1" s="1"/>
  <c r="F6" i="1"/>
  <c r="G6" i="1" s="1"/>
  <c r="F4" i="1"/>
  <c r="G4" i="1" s="1"/>
  <c r="F8" i="1"/>
  <c r="G8" i="1" s="1"/>
  <c r="F9" i="1"/>
  <c r="G9" i="1" s="1"/>
  <c r="F10" i="1"/>
  <c r="G10" i="1" s="1"/>
  <c r="F11" i="1"/>
  <c r="G11" i="1" s="1"/>
  <c r="F22" i="1"/>
  <c r="G22" i="1" s="1"/>
  <c r="H3" i="1"/>
  <c r="H7" i="1"/>
  <c r="H5" i="1"/>
  <c r="H6" i="1"/>
  <c r="H4" i="1"/>
  <c r="H8" i="1"/>
  <c r="H9" i="1"/>
  <c r="H10" i="1"/>
  <c r="H11" i="1"/>
  <c r="H22" i="1"/>
  <c r="C6" i="2"/>
  <c r="C5" i="2"/>
  <c r="C4" i="2"/>
  <c r="C3" i="2"/>
  <c r="C2" i="2"/>
  <c r="F14" i="1" l="1"/>
  <c r="I4" i="1"/>
  <c r="I11" i="1"/>
  <c r="I10" i="1"/>
  <c r="I9" i="1"/>
  <c r="I8" i="1"/>
  <c r="I7" i="1"/>
  <c r="I3" i="1"/>
  <c r="I5" i="1"/>
  <c r="I6" i="1"/>
  <c r="I22" i="1"/>
  <c r="D15" i="1"/>
  <c r="D17" i="1" s="1"/>
</calcChain>
</file>

<file path=xl/sharedStrings.xml><?xml version="1.0" encoding="utf-8"?>
<sst xmlns="http://schemas.openxmlformats.org/spreadsheetml/2006/main" count="46" uniqueCount="35">
  <si>
    <t>Mitarbeiter</t>
  </si>
  <si>
    <t>Status</t>
  </si>
  <si>
    <t>Monatslohn 2022</t>
  </si>
  <si>
    <t>GAV</t>
  </si>
  <si>
    <t>Lohnerhöhung individuell</t>
  </si>
  <si>
    <t>Monatslohn 2023</t>
  </si>
  <si>
    <t>kalk. Nettolohn</t>
  </si>
  <si>
    <t>Lohnfaktor</t>
  </si>
  <si>
    <t>Lohnverkauskosten</t>
  </si>
  <si>
    <t>Polier</t>
  </si>
  <si>
    <t>Amsler Beat</t>
  </si>
  <si>
    <t>GK Lohn</t>
  </si>
  <si>
    <t>Soziallaster</t>
  </si>
  <si>
    <t>Selbstkosten</t>
  </si>
  <si>
    <t>R&amp;G</t>
  </si>
  <si>
    <t>LK</t>
  </si>
  <si>
    <t>LF</t>
  </si>
  <si>
    <t>Brügger Alexander</t>
  </si>
  <si>
    <t>Salzmann Theo</t>
  </si>
  <si>
    <t>Spengler 1</t>
  </si>
  <si>
    <t>Spengler 2</t>
  </si>
  <si>
    <t>Lohnsumme Total</t>
  </si>
  <si>
    <t>-</t>
  </si>
  <si>
    <t>Brunner Peter</t>
  </si>
  <si>
    <t>Lernender</t>
  </si>
  <si>
    <t>Bezahlte Lohnerhöhung</t>
  </si>
  <si>
    <t>Verlangte Lohnerhöhung</t>
  </si>
  <si>
    <t>Differenz</t>
  </si>
  <si>
    <t>GAV Unterstellte Mitarbeiter</t>
  </si>
  <si>
    <t>Nicht GAV Unterstellte Mitarbeiter</t>
  </si>
  <si>
    <t>Lohnverkaufskosten</t>
  </si>
  <si>
    <t>Müller Johan</t>
  </si>
  <si>
    <t>&lt;- Prozentsatz anpassen!</t>
  </si>
  <si>
    <t>Fey Tobias</t>
  </si>
  <si>
    <t>Rey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</si>
</sst>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9" fontId="0" fillId="0" borderId="0" xfId="0" applyNumberFormat="1"/>
    <xf numFmtId="164" fontId="0" fillId="0" borderId="0" xfId="0" applyNumberFormat="1"/>
    <xf numFmtId="0" fontId="2" fillId="0" borderId="2" xfId="0" applyFont="1" applyBorder="1"/>
    <xf numFmtId="0" fontId="2" fillId="0" borderId="0" xfId="0" applyFont="1"/>
    <xf numFmtId="9" fontId="0" fillId="2" borderId="1" xfId="2" applyNumberFormat="1" applyFont="1"/>
    <xf numFmtId="0" fontId="0" fillId="0" borderId="3" xfId="0" applyBorder="1"/>
    <xf numFmtId="44" fontId="0" fillId="0" borderId="3" xfId="1" applyFont="1" applyBorder="1"/>
    <xf numFmtId="44" fontId="0" fillId="0" borderId="3" xfId="0" applyNumberFormat="1" applyBorder="1"/>
    <xf numFmtId="44" fontId="2" fillId="3" borderId="2" xfId="0" applyNumberFormat="1" applyFont="1" applyFill="1" applyBorder="1"/>
    <xf numFmtId="44" fontId="0" fillId="5" borderId="3" xfId="1" applyFont="1" applyFill="1" applyBorder="1"/>
    <xf numFmtId="0" fontId="2" fillId="4" borderId="6" xfId="0" applyFont="1" applyFill="1" applyBorder="1"/>
    <xf numFmtId="0" fontId="0" fillId="4" borderId="7" xfId="0" applyFill="1" applyBorder="1"/>
    <xf numFmtId="44" fontId="0" fillId="4" borderId="5" xfId="0" applyNumberFormat="1" applyFill="1" applyBorder="1"/>
    <xf numFmtId="0" fontId="0" fillId="3" borderId="9" xfId="0" applyFill="1" applyBorder="1"/>
    <xf numFmtId="0" fontId="0" fillId="6" borderId="3" xfId="0" applyFill="1" applyBorder="1"/>
    <xf numFmtId="44" fontId="0" fillId="6" borderId="3" xfId="1" applyFont="1" applyFill="1" applyBorder="1"/>
    <xf numFmtId="44" fontId="0" fillId="6" borderId="3" xfId="0" applyNumberFormat="1" applyFill="1" applyBorder="1"/>
    <xf numFmtId="0" fontId="2" fillId="7" borderId="3" xfId="0" applyFont="1" applyFill="1" applyBorder="1" applyAlignment="1">
      <alignment horizontal="center" vertical="center" wrapText="1"/>
    </xf>
    <xf numFmtId="44" fontId="0" fillId="5" borderId="5" xfId="0" applyNumberFormat="1" applyFill="1" applyBorder="1"/>
    <xf numFmtId="44" fontId="2" fillId="3" borderId="10" xfId="0" applyNumberFormat="1" applyFont="1" applyFill="1" applyBorder="1"/>
    <xf numFmtId="44" fontId="2" fillId="4" borderId="10" xfId="0" applyNumberFormat="1" applyFont="1" applyFill="1" applyBorder="1"/>
    <xf numFmtId="0" fontId="2" fillId="4" borderId="0" xfId="0" applyFont="1" applyFill="1" applyAlignment="1">
      <alignment horizontal="right"/>
    </xf>
    <xf numFmtId="0" fontId="3" fillId="0" borderId="11" xfId="0" applyFont="1" applyBorder="1" applyAlignment="1">
      <alignment vertical="top" textRotation="90"/>
    </xf>
    <xf numFmtId="0" fontId="3" fillId="0" borderId="0" xfId="0" applyFont="1" applyAlignment="1">
      <alignment vertical="top" textRotation="90"/>
    </xf>
    <xf numFmtId="0" fontId="3" fillId="0" borderId="7" xfId="0" applyFont="1" applyBorder="1" applyAlignment="1">
      <alignment vertical="top" textRotation="90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2" fillId="0" borderId="7" xfId="0" applyFont="1" applyBorder="1" applyAlignment="1">
      <alignment horizontal="left" vertical="center"/>
    </xf>
    <xf numFmtId="10" fontId="4" fillId="4" borderId="0" xfId="0" applyNumberFormat="1" applyFont="1" applyFill="1"/>
  </cellXfs>
  <cellStyles count="3">
    <cellStyle name="Notiz" xfId="2" builtinId="10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view="pageLayout" zoomScaleNormal="100" workbookViewId="0">
      <selection activeCell="F19" sqref="F19"/>
    </sheetView>
  </sheetViews>
  <sheetFormatPr baseColWidth="10" defaultColWidth="8.7265625" defaultRowHeight="14.5" x14ac:dyDescent="0.35"/>
  <cols>
    <col min="1" max="1" width="16.26953125" customWidth="1"/>
    <col min="2" max="2" width="9.81640625" customWidth="1"/>
    <col min="3" max="3" width="18.08984375" customWidth="1"/>
    <col min="4" max="4" width="12.54296875" customWidth="1"/>
    <col min="5" max="5" width="13.7265625" customWidth="1"/>
    <col min="6" max="6" width="17.453125" customWidth="1"/>
    <col min="7" max="7" width="12.54296875" customWidth="1"/>
    <col min="8" max="8" width="11.90625" customWidth="1"/>
    <col min="9" max="9" width="18.26953125" customWidth="1"/>
  </cols>
  <sheetData>
    <row r="1" spans="1:10" ht="22.75" customHeight="1" x14ac:dyDescent="0.35">
      <c r="A1" s="31" t="s">
        <v>28</v>
      </c>
      <c r="B1" s="31"/>
      <c r="C1" s="31"/>
    </row>
    <row r="2" spans="1:10" ht="35" customHeight="1" x14ac:dyDescent="0.35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30</v>
      </c>
      <c r="J2" s="1"/>
    </row>
    <row r="3" spans="1:10" x14ac:dyDescent="0.35">
      <c r="A3" s="7" t="s">
        <v>17</v>
      </c>
      <c r="B3" s="7" t="s">
        <v>19</v>
      </c>
      <c r="C3" s="8">
        <v>5150</v>
      </c>
      <c r="D3" s="11">
        <v>50</v>
      </c>
      <c r="E3" s="11">
        <v>50</v>
      </c>
      <c r="F3" s="9">
        <f>C3+D3+E3</f>
        <v>5250</v>
      </c>
      <c r="G3" s="9">
        <f>F3*13/2080</f>
        <v>32.8125</v>
      </c>
      <c r="H3" s="7">
        <f>Lohnfaktor!$C$6</f>
        <v>2.7540000000000004</v>
      </c>
      <c r="I3" s="9">
        <f>G3*H3</f>
        <v>90.365625000000009</v>
      </c>
    </row>
    <row r="4" spans="1:10" x14ac:dyDescent="0.35">
      <c r="A4" s="7" t="s">
        <v>33</v>
      </c>
      <c r="B4" s="7" t="s">
        <v>19</v>
      </c>
      <c r="C4" s="8">
        <v>5800</v>
      </c>
      <c r="D4" s="11">
        <v>50</v>
      </c>
      <c r="E4" s="11">
        <v>70</v>
      </c>
      <c r="F4" s="9">
        <f>C4+D4+E4</f>
        <v>5920</v>
      </c>
      <c r="G4" s="9">
        <f>F4*13/2080</f>
        <v>37</v>
      </c>
      <c r="H4" s="7">
        <f>Lohnfaktor!$C$6</f>
        <v>2.7540000000000004</v>
      </c>
      <c r="I4" s="9">
        <f>G4*H4</f>
        <v>101.89800000000001</v>
      </c>
    </row>
    <row r="5" spans="1:10" x14ac:dyDescent="0.35">
      <c r="A5" s="7" t="s">
        <v>31</v>
      </c>
      <c r="B5" s="7" t="s">
        <v>19</v>
      </c>
      <c r="C5" s="8">
        <v>5850</v>
      </c>
      <c r="D5" s="11">
        <v>50</v>
      </c>
      <c r="E5" s="11">
        <v>0</v>
      </c>
      <c r="F5" s="9">
        <f>C5+D5+E5</f>
        <v>5900</v>
      </c>
      <c r="G5" s="9">
        <f>F5*13/2080</f>
        <v>36.875</v>
      </c>
      <c r="H5" s="7">
        <f>Lohnfaktor!$C$6</f>
        <v>2.7540000000000004</v>
      </c>
      <c r="I5" s="9">
        <f>G5*H5</f>
        <v>101.55375000000002</v>
      </c>
    </row>
    <row r="6" spans="1:10" x14ac:dyDescent="0.35">
      <c r="A6" s="7" t="s">
        <v>34</v>
      </c>
      <c r="B6" s="7" t="s">
        <v>20</v>
      </c>
      <c r="C6" s="8">
        <v>5100</v>
      </c>
      <c r="D6" s="11">
        <v>50</v>
      </c>
      <c r="E6" s="11">
        <v>45</v>
      </c>
      <c r="F6" s="9">
        <f>C6+D6+E6</f>
        <v>5195</v>
      </c>
      <c r="G6" s="9">
        <f>F6*13/2080</f>
        <v>32.46875</v>
      </c>
      <c r="H6" s="7">
        <f>Lohnfaktor!$C$6</f>
        <v>2.7540000000000004</v>
      </c>
      <c r="I6" s="9">
        <f>G6*H6</f>
        <v>89.418937500000013</v>
      </c>
    </row>
    <row r="7" spans="1:10" x14ac:dyDescent="0.35">
      <c r="A7" s="7" t="s">
        <v>18</v>
      </c>
      <c r="B7" s="7" t="s">
        <v>20</v>
      </c>
      <c r="C7" s="8">
        <v>4650</v>
      </c>
      <c r="D7" s="11">
        <v>50</v>
      </c>
      <c r="E7" s="11">
        <v>120</v>
      </c>
      <c r="F7" s="9">
        <f>C7+D7+E7</f>
        <v>4820</v>
      </c>
      <c r="G7" s="9">
        <f>F7*13/2080</f>
        <v>30.125</v>
      </c>
      <c r="H7" s="7">
        <f>Lohnfaktor!$C$6</f>
        <v>2.7540000000000004</v>
      </c>
      <c r="I7" s="9">
        <f>G7*H7</f>
        <v>82.964250000000007</v>
      </c>
    </row>
    <row r="8" spans="1:10" x14ac:dyDescent="0.35">
      <c r="A8" s="7"/>
      <c r="B8" s="7"/>
      <c r="C8" s="8">
        <v>0</v>
      </c>
      <c r="D8" s="11">
        <v>0</v>
      </c>
      <c r="E8" s="11">
        <v>0</v>
      </c>
      <c r="F8" s="9">
        <f>C8+D8+E8</f>
        <v>0</v>
      </c>
      <c r="G8" s="9">
        <f>F8*13/2080</f>
        <v>0</v>
      </c>
      <c r="H8" s="7">
        <f>Lohnfaktor!$C$6</f>
        <v>2.7540000000000004</v>
      </c>
      <c r="I8" s="9">
        <f>G8*H8</f>
        <v>0</v>
      </c>
    </row>
    <row r="9" spans="1:10" x14ac:dyDescent="0.35">
      <c r="A9" s="7"/>
      <c r="B9" s="7"/>
      <c r="C9" s="8">
        <v>0</v>
      </c>
      <c r="D9" s="11">
        <v>0</v>
      </c>
      <c r="E9" s="11">
        <v>0</v>
      </c>
      <c r="F9" s="9">
        <f>C9+D9+E9</f>
        <v>0</v>
      </c>
      <c r="G9" s="9">
        <f>F9*13/2080</f>
        <v>0</v>
      </c>
      <c r="H9" s="7">
        <f>Lohnfaktor!$C$6</f>
        <v>2.7540000000000004</v>
      </c>
      <c r="I9" s="9">
        <f>G9*H9</f>
        <v>0</v>
      </c>
    </row>
    <row r="10" spans="1:10" x14ac:dyDescent="0.35">
      <c r="A10" s="7"/>
      <c r="B10" s="7"/>
      <c r="C10" s="8">
        <v>0</v>
      </c>
      <c r="D10" s="11">
        <v>0</v>
      </c>
      <c r="E10" s="11">
        <v>0</v>
      </c>
      <c r="F10" s="9">
        <f>C10+D10+E10</f>
        <v>0</v>
      </c>
      <c r="G10" s="9">
        <f>F10*13/2080</f>
        <v>0</v>
      </c>
      <c r="H10" s="7">
        <f>Lohnfaktor!$C$6</f>
        <v>2.7540000000000004</v>
      </c>
      <c r="I10" s="9">
        <f>G10*H10</f>
        <v>0</v>
      </c>
    </row>
    <row r="11" spans="1:10" x14ac:dyDescent="0.35">
      <c r="A11" s="7"/>
      <c r="B11" s="7"/>
      <c r="C11" s="8">
        <v>0</v>
      </c>
      <c r="D11" s="11">
        <v>0</v>
      </c>
      <c r="E11" s="11">
        <v>0</v>
      </c>
      <c r="F11" s="9">
        <f>C11+D11+E11</f>
        <v>0</v>
      </c>
      <c r="G11" s="9">
        <f>F11*13/2080</f>
        <v>0</v>
      </c>
      <c r="H11" s="7">
        <f>Lohnfaktor!$C$6</f>
        <v>2.7540000000000004</v>
      </c>
      <c r="I11" s="9">
        <f>G11*H11</f>
        <v>0</v>
      </c>
    </row>
    <row r="12" spans="1:10" hidden="1" x14ac:dyDescent="0.35"/>
    <row r="13" spans="1:10" hidden="1" x14ac:dyDescent="0.35"/>
    <row r="14" spans="1:10" ht="15" customHeight="1" thickBot="1" x14ac:dyDescent="0.4">
      <c r="A14" s="27" t="s">
        <v>21</v>
      </c>
      <c r="B14" s="28"/>
      <c r="C14" s="10">
        <f>SUM(C3:C11)</f>
        <v>26550</v>
      </c>
      <c r="D14" s="15"/>
      <c r="E14" s="15"/>
      <c r="F14" s="21">
        <f>SUM(F3:F11)</f>
        <v>27085</v>
      </c>
      <c r="H14" s="25"/>
    </row>
    <row r="15" spans="1:10" ht="15" thickTop="1" x14ac:dyDescent="0.35">
      <c r="A15" s="29" t="s">
        <v>26</v>
      </c>
      <c r="B15" s="30"/>
      <c r="C15" s="32">
        <v>0.02</v>
      </c>
      <c r="D15" s="14">
        <f>C14*C15</f>
        <v>531</v>
      </c>
      <c r="E15" t="s">
        <v>32</v>
      </c>
      <c r="H15" s="25"/>
    </row>
    <row r="16" spans="1:10" x14ac:dyDescent="0.35">
      <c r="A16" s="29" t="s">
        <v>25</v>
      </c>
      <c r="B16" s="30"/>
      <c r="C16" s="23" t="s">
        <v>22</v>
      </c>
      <c r="D16" s="20">
        <f>SUM(D3:D11)+SUM(E3:E11)</f>
        <v>535</v>
      </c>
      <c r="H16" s="25"/>
    </row>
    <row r="17" spans="1:9" ht="15" thickBot="1" x14ac:dyDescent="0.4">
      <c r="A17" s="12" t="s">
        <v>27</v>
      </c>
      <c r="B17" s="13"/>
      <c r="C17" s="13"/>
      <c r="D17" s="22">
        <f>D15-D16</f>
        <v>-4</v>
      </c>
      <c r="H17" s="25"/>
    </row>
    <row r="18" spans="1:9" ht="15" thickTop="1" x14ac:dyDescent="0.35">
      <c r="H18" s="25"/>
    </row>
    <row r="19" spans="1:9" x14ac:dyDescent="0.35">
      <c r="H19" s="25"/>
    </row>
    <row r="20" spans="1:9" ht="22.75" customHeight="1" x14ac:dyDescent="0.35">
      <c r="A20" s="31" t="s">
        <v>29</v>
      </c>
      <c r="B20" s="31"/>
      <c r="C20" s="31"/>
      <c r="H20" s="26"/>
    </row>
    <row r="21" spans="1:9" ht="31" customHeight="1" x14ac:dyDescent="0.35">
      <c r="A21" s="19" t="s">
        <v>0</v>
      </c>
      <c r="B21" s="19" t="s">
        <v>1</v>
      </c>
      <c r="C21" s="19" t="s">
        <v>2</v>
      </c>
      <c r="D21" s="19" t="s">
        <v>3</v>
      </c>
      <c r="E21" s="19" t="s">
        <v>4</v>
      </c>
      <c r="F21" s="19" t="s">
        <v>5</v>
      </c>
      <c r="G21" s="19" t="s">
        <v>6</v>
      </c>
      <c r="H21" s="19" t="s">
        <v>7</v>
      </c>
      <c r="I21" s="19" t="s">
        <v>8</v>
      </c>
    </row>
    <row r="22" spans="1:9" x14ac:dyDescent="0.35">
      <c r="A22" s="16" t="s">
        <v>10</v>
      </c>
      <c r="B22" s="16" t="s">
        <v>9</v>
      </c>
      <c r="C22" s="17">
        <v>6400</v>
      </c>
      <c r="D22" s="17">
        <v>0</v>
      </c>
      <c r="E22" s="17">
        <v>150</v>
      </c>
      <c r="F22" s="18">
        <f>C22+D22+E22</f>
        <v>6550</v>
      </c>
      <c r="G22" s="18">
        <f>F22*13/2080</f>
        <v>40.9375</v>
      </c>
      <c r="H22" s="16">
        <f>Lohnfaktor!$C$6</f>
        <v>2.7540000000000004</v>
      </c>
      <c r="I22" s="18">
        <f>G22*H22</f>
        <v>112.74187500000002</v>
      </c>
    </row>
    <row r="23" spans="1:9" x14ac:dyDescent="0.35">
      <c r="A23" s="7" t="s">
        <v>23</v>
      </c>
      <c r="B23" s="7" t="s">
        <v>24</v>
      </c>
      <c r="C23" s="8">
        <v>1000</v>
      </c>
      <c r="D23" s="8">
        <v>0</v>
      </c>
      <c r="E23" s="8">
        <v>100</v>
      </c>
      <c r="F23" s="9">
        <f>C23+D23+E23</f>
        <v>1100</v>
      </c>
      <c r="G23" s="9">
        <f>F23*13/2080</f>
        <v>6.875</v>
      </c>
      <c r="H23" s="7">
        <f>Lohnfaktor!$C$6</f>
        <v>2.7540000000000004</v>
      </c>
      <c r="I23" s="9">
        <f>G23*H23*2.5</f>
        <v>47.334375000000009</v>
      </c>
    </row>
    <row r="24" spans="1:9" x14ac:dyDescent="0.35">
      <c r="A24" s="7"/>
      <c r="B24" s="7"/>
      <c r="C24" s="8"/>
      <c r="D24" s="8"/>
      <c r="E24" s="8"/>
      <c r="F24" s="9">
        <f>C24+D24+E24</f>
        <v>0</v>
      </c>
      <c r="G24" s="9">
        <f>F24*13/2080</f>
        <v>0</v>
      </c>
      <c r="H24" s="7">
        <f>Lohnfaktor!$C$6</f>
        <v>2.7540000000000004</v>
      </c>
      <c r="I24" s="9">
        <f>G24*H24*2.5</f>
        <v>0</v>
      </c>
    </row>
    <row r="25" spans="1:9" ht="14.5" customHeight="1" x14ac:dyDescent="0.35">
      <c r="H25" s="24"/>
    </row>
    <row r="26" spans="1:9" x14ac:dyDescent="0.35">
      <c r="H26" s="25"/>
    </row>
    <row r="27" spans="1:9" x14ac:dyDescent="0.35">
      <c r="H27" s="25"/>
    </row>
    <row r="28" spans="1:9" x14ac:dyDescent="0.35">
      <c r="H28" s="25"/>
    </row>
    <row r="29" spans="1:9" x14ac:dyDescent="0.35">
      <c r="H29" s="25"/>
    </row>
    <row r="30" spans="1:9" x14ac:dyDescent="0.35">
      <c r="H30" s="25"/>
    </row>
    <row r="31" spans="1:9" x14ac:dyDescent="0.35">
      <c r="H31" s="25"/>
    </row>
  </sheetData>
  <autoFilter ref="A2:I11" xr:uid="{00000000-0001-0000-0000-000000000000}">
    <sortState xmlns:xlrd2="http://schemas.microsoft.com/office/spreadsheetml/2017/richdata2" ref="A3:I11">
      <sortCondition ref="A2:A11"/>
    </sortState>
  </autoFilter>
  <sortState xmlns:xlrd2="http://schemas.microsoft.com/office/spreadsheetml/2017/richdata2" ref="A3:I11">
    <sortCondition ref="A2:A11"/>
  </sortState>
  <mergeCells count="5">
    <mergeCell ref="A14:B14"/>
    <mergeCell ref="A15:B15"/>
    <mergeCell ref="A16:B16"/>
    <mergeCell ref="A1:C1"/>
    <mergeCell ref="A20:C20"/>
  </mergeCell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&amp;LNicolas Bühler
&amp;D&amp;CBetriebsbezogene Lohnverkaufskosten&amp;RSeite 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E915-3FC2-4121-B3EE-F446EEE9BBF5}">
  <dimension ref="A1:C7"/>
  <sheetViews>
    <sheetView workbookViewId="0">
      <selection activeCell="A9" sqref="A9"/>
    </sheetView>
  </sheetViews>
  <sheetFormatPr baseColWidth="10" defaultRowHeight="14.5" x14ac:dyDescent="0.35"/>
  <sheetData>
    <row r="1" spans="1:3" x14ac:dyDescent="0.35">
      <c r="A1" t="s">
        <v>15</v>
      </c>
      <c r="B1" s="2">
        <v>1</v>
      </c>
      <c r="C1">
        <v>1</v>
      </c>
    </row>
    <row r="2" spans="1:3" x14ac:dyDescent="0.35">
      <c r="A2" t="s">
        <v>11</v>
      </c>
      <c r="B2" s="6">
        <v>1.1200000000000001</v>
      </c>
      <c r="C2" s="3">
        <f>C1*B2</f>
        <v>1.1200000000000001</v>
      </c>
    </row>
    <row r="3" spans="1:3" x14ac:dyDescent="0.35">
      <c r="A3" t="s">
        <v>12</v>
      </c>
      <c r="B3" s="6">
        <v>0.43</v>
      </c>
      <c r="C3">
        <f>C1*B3</f>
        <v>0.43</v>
      </c>
    </row>
    <row r="4" spans="1:3" x14ac:dyDescent="0.35">
      <c r="A4" t="s">
        <v>13</v>
      </c>
      <c r="C4">
        <f>SUM(C1:C3)</f>
        <v>2.5500000000000003</v>
      </c>
    </row>
    <row r="5" spans="1:3" x14ac:dyDescent="0.35">
      <c r="A5" t="s">
        <v>14</v>
      </c>
      <c r="B5" s="6">
        <v>0.08</v>
      </c>
      <c r="C5">
        <f>C4*B5</f>
        <v>0.20400000000000001</v>
      </c>
    </row>
    <row r="6" spans="1:3" ht="15" thickBot="1" x14ac:dyDescent="0.4">
      <c r="A6" s="5" t="s">
        <v>16</v>
      </c>
      <c r="C6" s="4">
        <f>SUM(C4:C5)</f>
        <v>2.7540000000000004</v>
      </c>
    </row>
    <row r="7" spans="1:3" ht="15" thickTop="1" x14ac:dyDescent="0.35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Lohntabelle</vt:lpstr>
      <vt:lpstr>Lohnfaktor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Bühler</dc:creator>
  <cp:lastModifiedBy>Nicolas Bühler</cp:lastModifiedBy>
  <cp:lastPrinted>2023-01-11T16:17:20Z</cp:lastPrinted>
  <dcterms:created xsi:type="dcterms:W3CDTF">2015-06-05T18:19:34Z</dcterms:created>
  <dcterms:modified xsi:type="dcterms:W3CDTF">2023-09-09T16:57:14Z</dcterms:modified>
</cp:coreProperties>
</file>